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0455" windowHeight="8700"/>
  </bookViews>
  <sheets>
    <sheet name="район 01.03.21" sheetId="1" r:id="rId1"/>
  </sheets>
  <definedNames>
    <definedName name="_xlnm.Print_Area" localSheetId="0">'район 01.03.21'!$A$1:$F$66</definedName>
  </definedNames>
  <calcPr calcId="124519"/>
</workbook>
</file>

<file path=xl/calcChain.xml><?xml version="1.0" encoding="utf-8"?>
<calcChain xmlns="http://schemas.openxmlformats.org/spreadsheetml/2006/main">
  <c r="D64" i="1"/>
  <c r="C64"/>
  <c r="F63"/>
  <c r="E62"/>
  <c r="F62" s="1"/>
  <c r="F61"/>
  <c r="F60"/>
  <c r="E59"/>
  <c r="F59" s="1"/>
  <c r="F58"/>
  <c r="E58"/>
  <c r="E64" s="1"/>
  <c r="F64" s="1"/>
  <c r="F57"/>
  <c r="F56"/>
  <c r="F55"/>
  <c r="F54"/>
  <c r="F53"/>
  <c r="F52"/>
  <c r="F45"/>
  <c r="F44"/>
  <c r="F43"/>
  <c r="E41"/>
  <c r="F41" s="1"/>
  <c r="D41"/>
  <c r="C41"/>
  <c r="D38"/>
  <c r="E37"/>
  <c r="F37" s="1"/>
  <c r="F36"/>
  <c r="F33"/>
  <c r="F32"/>
  <c r="F31"/>
  <c r="F30"/>
  <c r="E30"/>
  <c r="D30"/>
  <c r="C30"/>
  <c r="C38" s="1"/>
  <c r="F29"/>
  <c r="F27"/>
  <c r="F26"/>
  <c r="F25"/>
  <c r="F24"/>
  <c r="E22"/>
  <c r="D22"/>
  <c r="F22" s="1"/>
  <c r="C22"/>
  <c r="E21"/>
  <c r="D21"/>
  <c r="F21" s="1"/>
  <c r="C21"/>
  <c r="E14"/>
  <c r="D14"/>
  <c r="C14"/>
  <c r="F13"/>
  <c r="F12"/>
  <c r="F11"/>
  <c r="F10"/>
  <c r="F9"/>
  <c r="E9"/>
  <c r="E28" s="1"/>
  <c r="D9"/>
  <c r="C9"/>
  <c r="C28" s="1"/>
  <c r="F8"/>
  <c r="C40" l="1"/>
  <c r="C49" s="1"/>
  <c r="C65" s="1"/>
  <c r="C50" s="1"/>
  <c r="F28"/>
  <c r="E40"/>
  <c r="D28"/>
  <c r="D40" s="1"/>
  <c r="D49" s="1"/>
  <c r="E38"/>
  <c r="F38" s="1"/>
  <c r="F40" l="1"/>
  <c r="E49"/>
  <c r="D50"/>
  <c r="D65"/>
  <c r="E65" l="1"/>
  <c r="E50"/>
  <c r="F49"/>
</calcChain>
</file>

<file path=xl/sharedStrings.xml><?xml version="1.0" encoding="utf-8"?>
<sst xmlns="http://schemas.openxmlformats.org/spreadsheetml/2006/main" count="67" uniqueCount="64">
  <si>
    <t>Общие   итоги исполнения районного бюджета  Нурлатского муниципального района                                                                                                    на 01 марта 2021 года</t>
  </si>
  <si>
    <t>тыс. руб.</t>
  </si>
  <si>
    <t>№</t>
  </si>
  <si>
    <t>Наименование</t>
  </si>
  <si>
    <t>Утвержден. план на 2021 год</t>
  </si>
  <si>
    <t>Уточнен. план на 2021 год</t>
  </si>
  <si>
    <t>% исполнения к уточненному плану</t>
  </si>
  <si>
    <t>Доходы</t>
  </si>
  <si>
    <t>Налог на доходы с физических лиц</t>
  </si>
  <si>
    <t>Налог на совокупный доход</t>
  </si>
  <si>
    <t>единый сельхозналог</t>
  </si>
  <si>
    <t>единый налог на вмененный доход</t>
  </si>
  <si>
    <t>упрощенная система налогообложения</t>
  </si>
  <si>
    <t>доход от выдачи патента</t>
  </si>
  <si>
    <t xml:space="preserve">Налог на имущество </t>
  </si>
  <si>
    <t>налог на имущество физических лиц</t>
  </si>
  <si>
    <t>налог на имущество предприятий</t>
  </si>
  <si>
    <t>налог на имущество по наследству</t>
  </si>
  <si>
    <t>налог на игорный бизнес</t>
  </si>
  <si>
    <t>земельный налог</t>
  </si>
  <si>
    <t>Прочие налоги, пошлины и сборы</t>
  </si>
  <si>
    <t>госпошлина</t>
  </si>
  <si>
    <t>в т.ч за совершение нотар.действий</t>
  </si>
  <si>
    <t>по делам общей юрисдикции</t>
  </si>
  <si>
    <t>госпошлина за выдачу разрешения на рекламу</t>
  </si>
  <si>
    <t>Акцизы на нефтепродукты</t>
  </si>
  <si>
    <t>Платежи за пользов.природн.ресурсами</t>
  </si>
  <si>
    <t>Итого по налоговым доходам</t>
  </si>
  <si>
    <t>Плата за негативное воздействие на окружающую среду</t>
  </si>
  <si>
    <t>Доходы от имущества .наход.в гос.муницип.собственности</t>
  </si>
  <si>
    <t>арендная плата за земельные участки</t>
  </si>
  <si>
    <t>аренда имущества муницип.органов</t>
  </si>
  <si>
    <t>платежи от муниц.унитарных предприятий</t>
  </si>
  <si>
    <t>прочие поступления от использования им-ва</t>
  </si>
  <si>
    <t>Доходы от оказания платных услуг и компенсации затрат государства</t>
  </si>
  <si>
    <t>Штрафные санкции</t>
  </si>
  <si>
    <t>Прочие неналог.доходы(продажа земли, имущества, прочие неналоговые)</t>
  </si>
  <si>
    <t>Итого по неналоговым доходам</t>
  </si>
  <si>
    <t>Возврат остатков субсидий и субвенций прошлых лет</t>
  </si>
  <si>
    <t>ИТОГО СОБСТВЕН.ДОХОДОВ</t>
  </si>
  <si>
    <t>Безвозмездные перечисления</t>
  </si>
  <si>
    <t>Дотации</t>
  </si>
  <si>
    <t xml:space="preserve">Субвенции </t>
  </si>
  <si>
    <t xml:space="preserve">Субсидии </t>
  </si>
  <si>
    <t>Межбюджетные трансферты</t>
  </si>
  <si>
    <t>Безвозмездные поступления от негосударственных организаций</t>
  </si>
  <si>
    <t>Доходы от возврата остатков субв,субс. от СП и бюдж.учр</t>
  </si>
  <si>
    <t>ВСЕГО доходов</t>
  </si>
  <si>
    <t>Профицит(+), Дефицит(-)</t>
  </si>
  <si>
    <t>РАСХОДЫ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</si>
  <si>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</si>
  <si>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</si>
  <si>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</si>
  <si>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</si>
  <si>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</si>
  <si>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</si>
  <si>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</si>
  <si>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 xml:space="preserve">Культура </t>
  </si>
  <si>
    <t>Здравоохранение .</t>
  </si>
  <si>
    <t>Соц.политика</t>
  </si>
  <si>
    <t>Физкультура и спорт</t>
  </si>
  <si>
    <t>Дотация на выравнивание</t>
  </si>
  <si>
    <t>ИТОГО расходов</t>
  </si>
  <si>
    <t>Поступило на 01.03.2021 г.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</si>
</sst>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#,##0.0\ _₽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165" fontId="2" fillId="2" borderId="10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/>
    </xf>
    <xf numFmtId="165" fontId="4" fillId="2" borderId="3" xfId="0" applyNumberFormat="1" applyFont="1" applyFill="1" applyBorder="1" applyAlignment="1">
      <alignment horizontal="right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vertical="top" wrapText="1"/>
    </xf>
    <xf numFmtId="165" fontId="5" fillId="2" borderId="15" xfId="0" applyNumberFormat="1" applyFont="1" applyFill="1" applyBorder="1" applyAlignment="1">
      <alignment horizontal="right" vertical="top"/>
    </xf>
    <xf numFmtId="165" fontId="5" fillId="0" borderId="15" xfId="0" applyNumberFormat="1" applyFont="1" applyFill="1" applyBorder="1" applyAlignment="1">
      <alignment horizontal="right" vertical="top"/>
    </xf>
    <xf numFmtId="165" fontId="3" fillId="0" borderId="3" xfId="0" applyNumberFormat="1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165" fontId="3" fillId="2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vertical="top" wrapText="1"/>
    </xf>
    <xf numFmtId="165" fontId="2" fillId="3" borderId="3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3" fontId="3" fillId="3" borderId="3" xfId="0" applyNumberFormat="1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165" fontId="5" fillId="2" borderId="3" xfId="0" applyNumberFormat="1" applyFont="1" applyFill="1" applyBorder="1" applyAlignment="1">
      <alignment horizontal="right" vertical="top"/>
    </xf>
    <xf numFmtId="165" fontId="5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/>
    </xf>
    <xf numFmtId="165" fontId="3" fillId="0" borderId="3" xfId="0" applyNumberFormat="1" applyFont="1" applyFill="1" applyBorder="1" applyAlignment="1">
      <alignment vertical="top"/>
    </xf>
    <xf numFmtId="165" fontId="2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vertical="top" wrapText="1"/>
    </xf>
    <xf numFmtId="165" fontId="3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165" fontId="3" fillId="2" borderId="18" xfId="0" applyNumberFormat="1" applyFont="1" applyFill="1" applyBorder="1" applyAlignment="1">
      <alignment horizontal="right" vertical="top"/>
    </xf>
    <xf numFmtId="3" fontId="3" fillId="2" borderId="18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topLeftCell="B1" zoomScale="70" zoomScaleNormal="70" workbookViewId="0">
      <selection activeCell="E7" sqref="E7"/>
    </sheetView>
  </sheetViews>
  <sheetFormatPr defaultRowHeight="12.75"/>
  <cols>
    <col min="1" max="1" width="3.7109375" style="65" customWidth="1"/>
    <col min="2" max="2" width="73.5703125" style="65" customWidth="1"/>
    <col min="3" max="4" width="14.85546875" style="65" customWidth="1"/>
    <col min="5" max="5" width="16.7109375" style="65" customWidth="1"/>
    <col min="6" max="6" width="15.7109375" style="65" customWidth="1"/>
  </cols>
  <sheetData>
    <row r="1" spans="1:6" ht="12.75" customHeight="1">
      <c r="A1" s="66" t="s">
        <v>0</v>
      </c>
      <c r="B1" s="66"/>
      <c r="C1" s="66"/>
      <c r="D1" s="66"/>
      <c r="E1" s="66"/>
      <c r="F1" s="66"/>
    </row>
    <row r="2" spans="1:6" ht="33" customHeight="1">
      <c r="A2" s="66"/>
      <c r="B2" s="66"/>
      <c r="C2" s="66"/>
      <c r="D2" s="66"/>
      <c r="E2" s="66"/>
      <c r="F2" s="66"/>
    </row>
    <row r="3" spans="1:6" ht="15.75" thickBot="1">
      <c r="A3" s="1"/>
      <c r="B3" s="2"/>
      <c r="C3" s="2"/>
      <c r="D3" s="3"/>
      <c r="E3" s="4"/>
      <c r="F3" s="4" t="s">
        <v>1</v>
      </c>
    </row>
    <row r="4" spans="1:6" ht="12.75" customHeight="1">
      <c r="A4" s="67" t="s">
        <v>2</v>
      </c>
      <c r="B4" s="70" t="s">
        <v>3</v>
      </c>
      <c r="C4" s="70" t="s">
        <v>4</v>
      </c>
      <c r="D4" s="70" t="s">
        <v>5</v>
      </c>
      <c r="E4" s="75" t="s">
        <v>63</v>
      </c>
      <c r="F4" s="78" t="s">
        <v>6</v>
      </c>
    </row>
    <row r="5" spans="1:6">
      <c r="A5" s="68"/>
      <c r="B5" s="71"/>
      <c r="C5" s="73"/>
      <c r="D5" s="73"/>
      <c r="E5" s="76"/>
      <c r="F5" s="79"/>
    </row>
    <row r="6" spans="1:6" ht="21" customHeight="1" thickBot="1">
      <c r="A6" s="69"/>
      <c r="B6" s="72"/>
      <c r="C6" s="74"/>
      <c r="D6" s="74"/>
      <c r="E6" s="77"/>
      <c r="F6" s="79"/>
    </row>
    <row r="7" spans="1:6" ht="15.75" customHeight="1">
      <c r="A7" s="5"/>
      <c r="B7" s="6" t="s">
        <v>7</v>
      </c>
      <c r="C7" s="7"/>
      <c r="D7" s="8"/>
      <c r="E7" s="8"/>
      <c r="F7" s="9"/>
    </row>
    <row r="8" spans="1:6" ht="15.75" customHeight="1">
      <c r="A8" s="10">
        <v>1</v>
      </c>
      <c r="B8" s="11" t="s">
        <v>8</v>
      </c>
      <c r="C8" s="12">
        <v>356782.1</v>
      </c>
      <c r="D8" s="12">
        <v>356782.1</v>
      </c>
      <c r="E8" s="12">
        <v>54648.3</v>
      </c>
      <c r="F8" s="13">
        <f t="shared" ref="F8:F13" si="0">E8/D8*100</f>
        <v>15.316996004003567</v>
      </c>
    </row>
    <row r="9" spans="1:6" ht="15.75" customHeight="1">
      <c r="A9" s="10">
        <v>2</v>
      </c>
      <c r="B9" s="11" t="s">
        <v>9</v>
      </c>
      <c r="C9" s="12">
        <f>C10+C11+C12+C13</f>
        <v>20320.5</v>
      </c>
      <c r="D9" s="12">
        <f>D10+D11+D12+D13</f>
        <v>20320.5</v>
      </c>
      <c r="E9" s="12">
        <f>E10+E11+E12+E13</f>
        <v>5098.07</v>
      </c>
      <c r="F9" s="13">
        <f t="shared" si="0"/>
        <v>25.088309834895796</v>
      </c>
    </row>
    <row r="10" spans="1:6" ht="15.75" customHeight="1">
      <c r="A10" s="14"/>
      <c r="B10" s="15" t="s">
        <v>10</v>
      </c>
      <c r="C10" s="16">
        <v>384.5</v>
      </c>
      <c r="D10" s="16">
        <v>384.5</v>
      </c>
      <c r="E10" s="16">
        <v>34.96</v>
      </c>
      <c r="F10" s="13">
        <f t="shared" si="0"/>
        <v>9.0923276983094929</v>
      </c>
    </row>
    <row r="11" spans="1:6" ht="15.75" customHeight="1">
      <c r="A11" s="14"/>
      <c r="B11" s="15" t="s">
        <v>11</v>
      </c>
      <c r="C11" s="16">
        <v>3265</v>
      </c>
      <c r="D11" s="16">
        <v>3265</v>
      </c>
      <c r="E11" s="16">
        <v>3235.12</v>
      </c>
      <c r="F11" s="13">
        <f t="shared" si="0"/>
        <v>99.084839203675344</v>
      </c>
    </row>
    <row r="12" spans="1:6" ht="15.75" customHeight="1">
      <c r="A12" s="14"/>
      <c r="B12" s="15" t="s">
        <v>12</v>
      </c>
      <c r="C12" s="16">
        <v>16354</v>
      </c>
      <c r="D12" s="16">
        <v>16354</v>
      </c>
      <c r="E12" s="16">
        <v>1556.63</v>
      </c>
      <c r="F12" s="13">
        <f t="shared" si="0"/>
        <v>9.518344135991196</v>
      </c>
    </row>
    <row r="13" spans="1:6" ht="15.75" customHeight="1">
      <c r="A13" s="14"/>
      <c r="B13" s="15" t="s">
        <v>13</v>
      </c>
      <c r="C13" s="16">
        <v>317</v>
      </c>
      <c r="D13" s="16">
        <v>317</v>
      </c>
      <c r="E13" s="16">
        <v>271.36</v>
      </c>
      <c r="F13" s="13">
        <f t="shared" si="0"/>
        <v>85.602523659306001</v>
      </c>
    </row>
    <row r="14" spans="1:6" ht="15.75" customHeight="1">
      <c r="A14" s="10">
        <v>3</v>
      </c>
      <c r="B14" s="11" t="s">
        <v>14</v>
      </c>
      <c r="C14" s="12">
        <f>C15+C19+C20</f>
        <v>0</v>
      </c>
      <c r="D14" s="12">
        <f>D15+D19+D20</f>
        <v>0</v>
      </c>
      <c r="E14" s="12">
        <f>E15+E19+E20</f>
        <v>0</v>
      </c>
      <c r="F14" s="13"/>
    </row>
    <row r="15" spans="1:6" ht="15.75" customHeight="1">
      <c r="A15" s="17"/>
      <c r="B15" s="15" t="s">
        <v>15</v>
      </c>
      <c r="C15" s="16"/>
      <c r="D15" s="16"/>
      <c r="E15" s="16"/>
      <c r="F15" s="13"/>
    </row>
    <row r="16" spans="1:6" ht="15.75" customHeight="1">
      <c r="A16" s="17"/>
      <c r="B16" s="15" t="s">
        <v>16</v>
      </c>
      <c r="C16" s="16"/>
      <c r="D16" s="16"/>
      <c r="E16" s="16"/>
      <c r="F16" s="13"/>
    </row>
    <row r="17" spans="1:6" ht="15.75" customHeight="1">
      <c r="A17" s="17"/>
      <c r="B17" s="15" t="s">
        <v>17</v>
      </c>
      <c r="C17" s="16"/>
      <c r="D17" s="16"/>
      <c r="E17" s="16"/>
      <c r="F17" s="13"/>
    </row>
    <row r="18" spans="1:6" ht="15.75" customHeight="1">
      <c r="A18" s="17"/>
      <c r="B18" s="15" t="s">
        <v>18</v>
      </c>
      <c r="C18" s="16"/>
      <c r="D18" s="16"/>
      <c r="E18" s="16"/>
      <c r="F18" s="13"/>
    </row>
    <row r="19" spans="1:6" ht="15.75" customHeight="1">
      <c r="A19" s="17"/>
      <c r="B19" s="15" t="s">
        <v>18</v>
      </c>
      <c r="C19" s="16"/>
      <c r="D19" s="16"/>
      <c r="E19" s="16"/>
      <c r="F19" s="13"/>
    </row>
    <row r="20" spans="1:6" ht="15.75" customHeight="1">
      <c r="A20" s="17"/>
      <c r="B20" s="15" t="s">
        <v>19</v>
      </c>
      <c r="C20" s="16"/>
      <c r="D20" s="16"/>
      <c r="E20" s="16"/>
      <c r="F20" s="13"/>
    </row>
    <row r="21" spans="1:6" ht="15.75" customHeight="1">
      <c r="A21" s="18">
        <v>4</v>
      </c>
      <c r="B21" s="11" t="s">
        <v>20</v>
      </c>
      <c r="C21" s="19">
        <f>C22</f>
        <v>4966</v>
      </c>
      <c r="D21" s="19">
        <f>D22</f>
        <v>4966</v>
      </c>
      <c r="E21" s="19">
        <f>E22</f>
        <v>737.28</v>
      </c>
      <c r="F21" s="13">
        <f>E21/D21*100</f>
        <v>14.846556584776479</v>
      </c>
    </row>
    <row r="22" spans="1:6" ht="15.75" customHeight="1">
      <c r="A22" s="20"/>
      <c r="B22" s="21" t="s">
        <v>21</v>
      </c>
      <c r="C22" s="22">
        <f>C23+C24+C25</f>
        <v>4966</v>
      </c>
      <c r="D22" s="22">
        <f>D23+D24+D25</f>
        <v>4966</v>
      </c>
      <c r="E22" s="22">
        <f>E23+E24+E25</f>
        <v>737.28</v>
      </c>
      <c r="F22" s="13">
        <f>E22/D22*100</f>
        <v>14.846556584776479</v>
      </c>
    </row>
    <row r="23" spans="1:6" ht="15.75" customHeight="1">
      <c r="A23" s="23"/>
      <c r="B23" s="24" t="s">
        <v>22</v>
      </c>
      <c r="C23" s="16"/>
      <c r="D23" s="16"/>
      <c r="E23" s="16"/>
      <c r="F23" s="13"/>
    </row>
    <row r="24" spans="1:6" ht="15.75" customHeight="1">
      <c r="A24" s="23"/>
      <c r="B24" s="25" t="s">
        <v>23</v>
      </c>
      <c r="C24" s="16">
        <v>4941</v>
      </c>
      <c r="D24" s="16">
        <v>4941</v>
      </c>
      <c r="E24" s="16">
        <v>732.28</v>
      </c>
      <c r="F24" s="13">
        <f t="shared" ref="F24:F33" si="1">E24/D24*100</f>
        <v>14.82048168386966</v>
      </c>
    </row>
    <row r="25" spans="1:6" ht="15.75" customHeight="1">
      <c r="A25" s="23"/>
      <c r="B25" s="25" t="s">
        <v>24</v>
      </c>
      <c r="C25" s="16">
        <v>25</v>
      </c>
      <c r="D25" s="16">
        <v>25</v>
      </c>
      <c r="E25" s="16">
        <v>5</v>
      </c>
      <c r="F25" s="13">
        <f t="shared" si="1"/>
        <v>20</v>
      </c>
    </row>
    <row r="26" spans="1:6" ht="15.75" customHeight="1">
      <c r="A26" s="10">
        <v>5</v>
      </c>
      <c r="B26" s="11" t="s">
        <v>25</v>
      </c>
      <c r="C26" s="12">
        <v>29300</v>
      </c>
      <c r="D26" s="12">
        <v>29300</v>
      </c>
      <c r="E26" s="12">
        <v>2304.15</v>
      </c>
      <c r="F26" s="13">
        <f t="shared" si="1"/>
        <v>7.8639931740614344</v>
      </c>
    </row>
    <row r="27" spans="1:6" ht="15.75" customHeight="1">
      <c r="A27" s="26">
        <v>6</v>
      </c>
      <c r="B27" s="11" t="s">
        <v>26</v>
      </c>
      <c r="C27" s="27">
        <v>366</v>
      </c>
      <c r="D27" s="27">
        <v>366</v>
      </c>
      <c r="E27" s="27">
        <v>0</v>
      </c>
      <c r="F27" s="13">
        <f t="shared" si="1"/>
        <v>0</v>
      </c>
    </row>
    <row r="28" spans="1:6" ht="15.75" customHeight="1">
      <c r="A28" s="28"/>
      <c r="B28" s="29" t="s">
        <v>27</v>
      </c>
      <c r="C28" s="30">
        <f>C8+C9+C14+C21+C26+C27</f>
        <v>411734.6</v>
      </c>
      <c r="D28" s="30">
        <f>D8+D9+D14+D21+D26+D27</f>
        <v>411734.6</v>
      </c>
      <c r="E28" s="31">
        <f>E8+E9+E14+E21+E26+E27</f>
        <v>62787.8</v>
      </c>
      <c r="F28" s="13">
        <f t="shared" si="1"/>
        <v>15.249580676484321</v>
      </c>
    </row>
    <row r="29" spans="1:6" ht="15.75" customHeight="1">
      <c r="A29" s="18"/>
      <c r="B29" s="11" t="s">
        <v>28</v>
      </c>
      <c r="C29" s="12">
        <v>1186</v>
      </c>
      <c r="D29" s="12">
        <v>1186</v>
      </c>
      <c r="E29" s="32">
        <v>616.14</v>
      </c>
      <c r="F29" s="13">
        <f t="shared" si="1"/>
        <v>51.951096121416526</v>
      </c>
    </row>
    <row r="30" spans="1:6" ht="15.75" customHeight="1">
      <c r="A30" s="33">
        <v>7</v>
      </c>
      <c r="B30" s="34" t="s">
        <v>29</v>
      </c>
      <c r="C30" s="35">
        <f>C31+C32+C33+C34</f>
        <v>14213</v>
      </c>
      <c r="D30" s="35">
        <f>D31+D32+D33+D34</f>
        <v>14213</v>
      </c>
      <c r="E30" s="36">
        <f>E31+E32+E33+E34</f>
        <v>2316.7800000000002</v>
      </c>
      <c r="F30" s="13">
        <f t="shared" si="1"/>
        <v>16.300429184549358</v>
      </c>
    </row>
    <row r="31" spans="1:6" ht="15.75" customHeight="1">
      <c r="A31" s="37"/>
      <c r="B31" s="21" t="s">
        <v>30</v>
      </c>
      <c r="C31" s="22">
        <v>12238</v>
      </c>
      <c r="D31" s="22">
        <v>12238</v>
      </c>
      <c r="E31" s="38">
        <v>2010.45</v>
      </c>
      <c r="F31" s="13">
        <f t="shared" si="1"/>
        <v>16.427929400228798</v>
      </c>
    </row>
    <row r="32" spans="1:6" ht="15.75" customHeight="1">
      <c r="A32" s="23"/>
      <c r="B32" s="39" t="s">
        <v>31</v>
      </c>
      <c r="C32" s="40">
        <v>1765</v>
      </c>
      <c r="D32" s="40">
        <v>1765</v>
      </c>
      <c r="E32" s="41">
        <v>306.10000000000002</v>
      </c>
      <c r="F32" s="42">
        <f t="shared" si="1"/>
        <v>17.342776203966007</v>
      </c>
    </row>
    <row r="33" spans="1:6" ht="15.75" customHeight="1">
      <c r="A33" s="23"/>
      <c r="B33" s="25" t="s">
        <v>32</v>
      </c>
      <c r="C33" s="40">
        <v>60</v>
      </c>
      <c r="D33" s="40">
        <v>60</v>
      </c>
      <c r="E33" s="41">
        <v>0</v>
      </c>
      <c r="F33" s="42">
        <f t="shared" si="1"/>
        <v>0</v>
      </c>
    </row>
    <row r="34" spans="1:6" ht="15.75" customHeight="1">
      <c r="A34" s="23"/>
      <c r="B34" s="25" t="s">
        <v>33</v>
      </c>
      <c r="C34" s="40">
        <v>150</v>
      </c>
      <c r="D34" s="40">
        <v>150</v>
      </c>
      <c r="E34" s="41">
        <v>0.23</v>
      </c>
      <c r="F34" s="42"/>
    </row>
    <row r="35" spans="1:6" ht="15.75" customHeight="1">
      <c r="A35" s="10">
        <v>8</v>
      </c>
      <c r="B35" s="11" t="s">
        <v>34</v>
      </c>
      <c r="C35" s="12"/>
      <c r="D35" s="12"/>
      <c r="E35" s="32">
        <v>20.71</v>
      </c>
      <c r="F35" s="42"/>
    </row>
    <row r="36" spans="1:6" ht="15.75" customHeight="1">
      <c r="A36" s="10">
        <v>9</v>
      </c>
      <c r="B36" s="11" t="s">
        <v>35</v>
      </c>
      <c r="C36" s="12">
        <v>1565</v>
      </c>
      <c r="D36" s="12">
        <v>1565</v>
      </c>
      <c r="E36" s="32">
        <v>268.54000000000002</v>
      </c>
      <c r="F36" s="13">
        <f t="shared" ref="F36:F41" si="2">E36/D36*100</f>
        <v>17.159105431309907</v>
      </c>
    </row>
    <row r="37" spans="1:6" ht="15.75" customHeight="1">
      <c r="A37" s="10">
        <v>10</v>
      </c>
      <c r="B37" s="11" t="s">
        <v>36</v>
      </c>
      <c r="C37" s="12">
        <v>3000</v>
      </c>
      <c r="D37" s="12">
        <v>3000</v>
      </c>
      <c r="E37" s="32">
        <f>953.27+25.2</f>
        <v>978.47</v>
      </c>
      <c r="F37" s="13">
        <f t="shared" si="2"/>
        <v>32.615666666666662</v>
      </c>
    </row>
    <row r="38" spans="1:6" ht="15.75" customHeight="1">
      <c r="A38" s="43"/>
      <c r="B38" s="44" t="s">
        <v>37</v>
      </c>
      <c r="C38" s="45">
        <f>C29+C30+C35+C36+C37</f>
        <v>19964</v>
      </c>
      <c r="D38" s="45">
        <f>D29+D30+D35+D36+D37</f>
        <v>19964</v>
      </c>
      <c r="E38" s="46">
        <f>E29+E30+E35+E36+E37</f>
        <v>4200.6400000000003</v>
      </c>
      <c r="F38" s="13">
        <f t="shared" si="2"/>
        <v>21.041073933079545</v>
      </c>
    </row>
    <row r="39" spans="1:6" ht="15.75" customHeight="1">
      <c r="A39" s="43"/>
      <c r="B39" s="44" t="s">
        <v>38</v>
      </c>
      <c r="C39" s="45"/>
      <c r="D39" s="45"/>
      <c r="E39" s="45"/>
      <c r="F39" s="13"/>
    </row>
    <row r="40" spans="1:6" ht="15.75" customHeight="1">
      <c r="A40" s="14"/>
      <c r="B40" s="47" t="s">
        <v>39</v>
      </c>
      <c r="C40" s="32">
        <f>C28+C38+C39</f>
        <v>431698.6</v>
      </c>
      <c r="D40" s="32">
        <f>D28+D38+D39</f>
        <v>431698.6</v>
      </c>
      <c r="E40" s="32">
        <f>E28+E38+E39</f>
        <v>66988.44</v>
      </c>
      <c r="F40" s="48">
        <f t="shared" si="2"/>
        <v>15.517409600123791</v>
      </c>
    </row>
    <row r="41" spans="1:6" ht="15.75" customHeight="1">
      <c r="A41" s="14"/>
      <c r="B41" s="47" t="s">
        <v>40</v>
      </c>
      <c r="C41" s="49">
        <f>C42+C43+C44+C45+C46+C47+C48</f>
        <v>815039.34000000008</v>
      </c>
      <c r="D41" s="49">
        <f t="shared" ref="D41:E41" si="3">D42+D43+D44+D45+D46+D47+D48</f>
        <v>821550.85000000009</v>
      </c>
      <c r="E41" s="49">
        <f t="shared" si="3"/>
        <v>116072.26</v>
      </c>
      <c r="F41" s="48">
        <f t="shared" si="2"/>
        <v>14.128432829203449</v>
      </c>
    </row>
    <row r="42" spans="1:6" ht="15.75" customHeight="1">
      <c r="A42" s="14"/>
      <c r="B42" s="15" t="s">
        <v>41</v>
      </c>
      <c r="C42" s="41">
        <v>36265.800000000003</v>
      </c>
      <c r="D42" s="50">
        <v>36265.800000000003</v>
      </c>
      <c r="E42" s="50">
        <v>6044</v>
      </c>
      <c r="F42" s="13"/>
    </row>
    <row r="43" spans="1:6" ht="15.75" customHeight="1">
      <c r="A43" s="14"/>
      <c r="B43" s="15" t="s">
        <v>42</v>
      </c>
      <c r="C43" s="41">
        <v>456937.34</v>
      </c>
      <c r="D43" s="50">
        <v>456937.34</v>
      </c>
      <c r="E43" s="50">
        <v>61318.44</v>
      </c>
      <c r="F43" s="13">
        <f t="shared" ref="F43:F49" si="4">E43/D43*100</f>
        <v>13.419441711635999</v>
      </c>
    </row>
    <row r="44" spans="1:6" ht="15.75" customHeight="1">
      <c r="A44" s="14"/>
      <c r="B44" s="15" t="s">
        <v>43</v>
      </c>
      <c r="C44" s="41">
        <v>239692.7</v>
      </c>
      <c r="D44" s="50">
        <v>239692.7</v>
      </c>
      <c r="E44" s="50">
        <v>42489.33</v>
      </c>
      <c r="F44" s="13">
        <f t="shared" si="4"/>
        <v>17.726584914767951</v>
      </c>
    </row>
    <row r="45" spans="1:6" ht="15.75" customHeight="1">
      <c r="A45" s="14"/>
      <c r="B45" s="15" t="s">
        <v>44</v>
      </c>
      <c r="C45" s="41">
        <v>82143.5</v>
      </c>
      <c r="D45" s="50">
        <v>88655.01</v>
      </c>
      <c r="E45" s="50">
        <v>0</v>
      </c>
      <c r="F45" s="13">
        <f t="shared" si="4"/>
        <v>0</v>
      </c>
    </row>
    <row r="46" spans="1:6" ht="15.75" customHeight="1">
      <c r="A46" s="14"/>
      <c r="B46" s="15" t="s">
        <v>38</v>
      </c>
      <c r="C46" s="41"/>
      <c r="D46" s="41">
        <v>0</v>
      </c>
      <c r="E46" s="50">
        <v>-7829.77</v>
      </c>
      <c r="F46" s="13"/>
    </row>
    <row r="47" spans="1:6" ht="15.75" customHeight="1">
      <c r="A47" s="14"/>
      <c r="B47" s="15" t="s">
        <v>45</v>
      </c>
      <c r="C47" s="41"/>
      <c r="D47" s="41"/>
      <c r="E47" s="50">
        <v>250</v>
      </c>
      <c r="F47" s="13"/>
    </row>
    <row r="48" spans="1:6" ht="15.75" customHeight="1">
      <c r="A48" s="14"/>
      <c r="B48" s="15" t="s">
        <v>46</v>
      </c>
      <c r="C48" s="41"/>
      <c r="D48" s="41">
        <v>0</v>
      </c>
      <c r="E48" s="50">
        <v>13800.26</v>
      </c>
      <c r="F48" s="13"/>
    </row>
    <row r="49" spans="1:6" ht="15.75" customHeight="1">
      <c r="A49" s="14"/>
      <c r="B49" s="47" t="s">
        <v>47</v>
      </c>
      <c r="C49" s="32">
        <f t="shared" ref="C49:D49" si="5">C40+C41</f>
        <v>1246737.94</v>
      </c>
      <c r="D49" s="32">
        <f t="shared" si="5"/>
        <v>1253249.4500000002</v>
      </c>
      <c r="E49" s="32">
        <f>E40+E41</f>
        <v>183060.7</v>
      </c>
      <c r="F49" s="48">
        <f t="shared" si="4"/>
        <v>14.606884527258318</v>
      </c>
    </row>
    <row r="50" spans="1:6" ht="15.75" customHeight="1">
      <c r="A50" s="14"/>
      <c r="B50" s="47" t="s">
        <v>48</v>
      </c>
      <c r="C50" s="12">
        <f>C65</f>
        <v>0</v>
      </c>
      <c r="D50" s="12">
        <f>D49-D64</f>
        <v>-11667.179999999935</v>
      </c>
      <c r="E50" s="12">
        <f>E49-E64</f>
        <v>22630.049999999988</v>
      </c>
      <c r="F50" s="13"/>
    </row>
    <row r="51" spans="1:6" ht="15.75" customHeight="1">
      <c r="A51" s="14"/>
      <c r="B51" s="51" t="s">
        <v>49</v>
      </c>
      <c r="C51" s="12"/>
      <c r="D51" s="12"/>
      <c r="E51" s="12"/>
      <c r="F51" s="13"/>
    </row>
    <row r="52" spans="1:6" ht="15.75" customHeight="1">
      <c r="A52" s="17">
        <v>1</v>
      </c>
      <c r="B52" s="15" t="s">
        <v>50</v>
      </c>
      <c r="C52" s="16">
        <v>85103.84</v>
      </c>
      <c r="D52" s="16">
        <v>89267.17</v>
      </c>
      <c r="E52" s="16">
        <v>12245.83</v>
      </c>
      <c r="F52" s="13">
        <f t="shared" ref="F52:F64" si="6">E52/D52*100</f>
        <v>13.718178810866302</v>
      </c>
    </row>
    <row r="53" spans="1:6" ht="15.75" customHeight="1">
      <c r="A53" s="17">
        <v>2</v>
      </c>
      <c r="B53" s="15" t="s">
        <v>51</v>
      </c>
      <c r="C53" s="16">
        <v>2598.8000000000002</v>
      </c>
      <c r="D53" s="16">
        <v>2598.8000000000002</v>
      </c>
      <c r="E53" s="16">
        <v>649.70000000000005</v>
      </c>
      <c r="F53" s="13">
        <f t="shared" si="6"/>
        <v>25</v>
      </c>
    </row>
    <row r="54" spans="1:6" ht="15.75" customHeight="1">
      <c r="A54" s="17">
        <v>3</v>
      </c>
      <c r="B54" s="15" t="s">
        <v>52</v>
      </c>
      <c r="C54" s="41">
        <v>3290.8</v>
      </c>
      <c r="D54" s="41">
        <v>3290.8</v>
      </c>
      <c r="E54" s="41">
        <v>310.58</v>
      </c>
      <c r="F54" s="13">
        <f t="shared" si="6"/>
        <v>9.4378266682873448</v>
      </c>
    </row>
    <row r="55" spans="1:6" ht="15.75" customHeight="1">
      <c r="A55" s="17">
        <v>4</v>
      </c>
      <c r="B55" s="15" t="s">
        <v>53</v>
      </c>
      <c r="C55" s="41">
        <v>31838.1</v>
      </c>
      <c r="D55" s="41">
        <v>32694.19</v>
      </c>
      <c r="E55" s="41">
        <v>0</v>
      </c>
      <c r="F55" s="13">
        <f t="shared" si="6"/>
        <v>0</v>
      </c>
    </row>
    <row r="56" spans="1:6" ht="15.75" customHeight="1">
      <c r="A56" s="17">
        <v>5</v>
      </c>
      <c r="B56" s="15" t="s">
        <v>54</v>
      </c>
      <c r="C56" s="41">
        <v>17098.16</v>
      </c>
      <c r="D56" s="41">
        <v>16426.3</v>
      </c>
      <c r="E56" s="41">
        <v>0</v>
      </c>
      <c r="F56" s="13">
        <f t="shared" si="6"/>
        <v>0</v>
      </c>
    </row>
    <row r="57" spans="1:6" ht="15.75" customHeight="1">
      <c r="A57" s="17">
        <v>6</v>
      </c>
      <c r="B57" s="15" t="s">
        <v>55</v>
      </c>
      <c r="C57" s="41">
        <v>2017</v>
      </c>
      <c r="D57" s="41">
        <v>3797.34</v>
      </c>
      <c r="E57" s="41">
        <v>0</v>
      </c>
      <c r="F57" s="13">
        <f t="shared" si="6"/>
        <v>0</v>
      </c>
    </row>
    <row r="58" spans="1:6" ht="15.75" customHeight="1">
      <c r="A58" s="17">
        <v>7</v>
      </c>
      <c r="B58" s="15" t="s">
        <v>56</v>
      </c>
      <c r="C58" s="41">
        <v>844480.99</v>
      </c>
      <c r="D58" s="41">
        <v>853285.77</v>
      </c>
      <c r="E58" s="41">
        <f>135769.9-27800</f>
        <v>107969.9</v>
      </c>
      <c r="F58" s="13">
        <f t="shared" si="6"/>
        <v>12.653427936575104</v>
      </c>
    </row>
    <row r="59" spans="1:6" ht="15.75" customHeight="1">
      <c r="A59" s="17">
        <v>8</v>
      </c>
      <c r="B59" s="15" t="s">
        <v>57</v>
      </c>
      <c r="C59" s="41">
        <v>123502</v>
      </c>
      <c r="D59" s="41">
        <v>123502</v>
      </c>
      <c r="E59" s="41">
        <f>46546.21-29000</f>
        <v>17546.21</v>
      </c>
      <c r="F59" s="13">
        <f t="shared" si="6"/>
        <v>14.207227413321242</v>
      </c>
    </row>
    <row r="60" spans="1:6" ht="15.75" customHeight="1">
      <c r="A60" s="17">
        <v>9</v>
      </c>
      <c r="B60" s="15" t="s">
        <v>58</v>
      </c>
      <c r="C60" s="41">
        <v>895.2</v>
      </c>
      <c r="D60" s="41">
        <v>895.2</v>
      </c>
      <c r="E60" s="41">
        <v>0</v>
      </c>
      <c r="F60" s="13">
        <f t="shared" si="6"/>
        <v>0</v>
      </c>
    </row>
    <row r="61" spans="1:6" ht="15.75" customHeight="1">
      <c r="A61" s="17">
        <v>10</v>
      </c>
      <c r="B61" s="15" t="s">
        <v>59</v>
      </c>
      <c r="C61" s="41">
        <v>63159.1</v>
      </c>
      <c r="D61" s="41">
        <v>64641.86</v>
      </c>
      <c r="E61" s="41">
        <v>7552.67</v>
      </c>
      <c r="F61" s="13">
        <f t="shared" si="6"/>
        <v>11.683868626304998</v>
      </c>
    </row>
    <row r="62" spans="1:6" ht="15.75" customHeight="1">
      <c r="A62" s="17">
        <v>11</v>
      </c>
      <c r="B62" s="52" t="s">
        <v>60</v>
      </c>
      <c r="C62" s="41">
        <v>54702.400000000001</v>
      </c>
      <c r="D62" s="41">
        <v>55629.52</v>
      </c>
      <c r="E62" s="41">
        <f>31713.14-21999</f>
        <v>9714.14</v>
      </c>
      <c r="F62" s="13">
        <f t="shared" si="6"/>
        <v>17.462203520720653</v>
      </c>
    </row>
    <row r="63" spans="1:6" ht="15.75" customHeight="1">
      <c r="A63" s="53">
        <v>12</v>
      </c>
      <c r="B63" s="52" t="s">
        <v>61</v>
      </c>
      <c r="C63" s="54">
        <v>18051.55</v>
      </c>
      <c r="D63" s="54">
        <v>18887.68</v>
      </c>
      <c r="E63" s="54">
        <v>4441.62</v>
      </c>
      <c r="F63" s="13">
        <f t="shared" si="6"/>
        <v>23.515963845215502</v>
      </c>
    </row>
    <row r="64" spans="1:6" ht="15.75" customHeight="1" thickBot="1">
      <c r="A64" s="53"/>
      <c r="B64" s="55" t="s">
        <v>62</v>
      </c>
      <c r="C64" s="56">
        <f>C52+C54+C55+C56+C58+C59+C60+C61+C62+C53+C57+C63</f>
        <v>1246737.9400000002</v>
      </c>
      <c r="D64" s="56">
        <f>D52+D54+D55+D56+D58+D59+D60+D61+D62+D53+D57+D63</f>
        <v>1264916.6300000001</v>
      </c>
      <c r="E64" s="56">
        <f>E52+E54+E55+E56+E58+E59+E60+E61+E62+E53+E57+E63</f>
        <v>160430.65000000002</v>
      </c>
      <c r="F64" s="48">
        <f t="shared" si="6"/>
        <v>12.683100703640839</v>
      </c>
    </row>
    <row r="65" spans="1:6" ht="15.75" customHeight="1" thickBot="1">
      <c r="A65" s="57"/>
      <c r="B65" s="58" t="s">
        <v>48</v>
      </c>
      <c r="C65" s="59">
        <f>C49-C64</f>
        <v>0</v>
      </c>
      <c r="D65" s="59">
        <f>D49-D64</f>
        <v>-11667.179999999935</v>
      </c>
      <c r="E65" s="59">
        <f>E49-E64</f>
        <v>22630.049999999988</v>
      </c>
      <c r="F65" s="60"/>
    </row>
    <row r="66" spans="1:6" ht="15">
      <c r="A66" s="61"/>
      <c r="B66" s="62"/>
      <c r="C66" s="62"/>
      <c r="D66" s="4"/>
      <c r="E66" s="4"/>
      <c r="F66" s="4"/>
    </row>
    <row r="67" spans="1:6" ht="14.25">
      <c r="A67" s="63"/>
      <c r="B67" s="64"/>
      <c r="C67" s="63"/>
      <c r="D67" s="63"/>
      <c r="E67" s="63"/>
      <c r="F67" s="63"/>
    </row>
    <row r="68" spans="1:6">
      <c r="A68" s="63"/>
      <c r="B68" s="63"/>
      <c r="C68" s="63"/>
      <c r="D68" s="63"/>
      <c r="E68" s="63"/>
      <c r="F68" s="63"/>
    </row>
    <row r="69" spans="1:6">
      <c r="A69" s="63"/>
      <c r="B69" s="63"/>
      <c r="C69" s="63"/>
      <c r="D69" s="63"/>
      <c r="E69" s="63"/>
      <c r="F69" s="63"/>
    </row>
  </sheetData>
  <mergeCells count="7">
    <mergeCell ref="A1:F2"/>
    <mergeCell ref="A4:A6"/>
    <mergeCell ref="B4:B6"/>
    <mergeCell ref="C4:C6"/>
    <mergeCell ref="D4:D6"/>
    <mergeCell ref="E4:E6"/>
    <mergeCell ref="F4:F6"/>
  </mergeCells>
  <pageMargins left="0.24" right="0.21" top="0.39" bottom="0.31" header="0.39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01.03.21</vt:lpstr>
      <vt:lpstr>'район 01.03.21'!Область_печати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nurl-11-fo</dc:creator>
  <cp:lastModifiedBy>nurl-11-fo</cp:lastModifiedBy>
  <dcterms:created xsi:type="dcterms:W3CDTF">2021-03-09T09:01:39Z</dcterms:created>
  <dcterms:modified xsi:type="dcterms:W3CDTF">2021-03-09T10:24:50Z</dcterms:modified>
</cp:coreProperties>
</file>