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0" i="1"/>
  <c r="D60"/>
  <c r="F60" s="1"/>
  <c r="C60"/>
  <c r="F58"/>
  <c r="F57"/>
  <c r="F56"/>
  <c r="F55"/>
  <c r="F54"/>
  <c r="F53"/>
  <c r="F52"/>
  <c r="F51"/>
  <c r="F50"/>
  <c r="F49"/>
  <c r="F48"/>
  <c r="F41"/>
  <c r="F40"/>
  <c r="F39"/>
  <c r="F37"/>
  <c r="C37"/>
  <c r="F35"/>
  <c r="F33"/>
  <c r="F32"/>
  <c r="F29"/>
  <c r="F28"/>
  <c r="E27"/>
  <c r="E34" s="1"/>
  <c r="D27"/>
  <c r="F27" s="1"/>
  <c r="C27"/>
  <c r="C34" s="1"/>
  <c r="D19"/>
  <c r="C19"/>
  <c r="E18"/>
  <c r="D18"/>
  <c r="C18"/>
  <c r="F17"/>
  <c r="F16"/>
  <c r="F15"/>
  <c r="E14"/>
  <c r="D14"/>
  <c r="C14"/>
  <c r="F10"/>
  <c r="D9"/>
  <c r="C9"/>
  <c r="F8"/>
  <c r="D25" l="1"/>
  <c r="C25"/>
  <c r="F14"/>
  <c r="E25"/>
  <c r="F25" s="1"/>
  <c r="C36"/>
  <c r="C45" s="1"/>
  <c r="C61" s="1"/>
  <c r="C46" s="1"/>
  <c r="F9"/>
  <c r="D34"/>
  <c r="F34" s="1"/>
  <c r="E36" l="1"/>
  <c r="E45"/>
  <c r="F36"/>
  <c r="D36"/>
  <c r="D45" s="1"/>
  <c r="D46" l="1"/>
  <c r="D61"/>
  <c r="E46"/>
  <c r="F45"/>
  <c r="E61"/>
</calcChain>
</file>

<file path=xl/sharedStrings.xml><?xml version="1.0" encoding="utf-8"?>
<sst xmlns="http://schemas.openxmlformats.org/spreadsheetml/2006/main" count="64" uniqueCount="62">
  <si>
    <t>тыс. руб.</t>
  </si>
  <si>
    <t>№</t>
  </si>
  <si>
    <t>Наименование</t>
  </si>
  <si>
    <t>Уточнен. план на 2020 год</t>
  </si>
  <si>
    <t>% исполнения к уточн.плану</t>
  </si>
  <si>
    <t>Доходы</t>
  </si>
  <si>
    <t>Налог на доходы с физических лиц</t>
  </si>
  <si>
    <t>Налог на совокупный доход</t>
  </si>
  <si>
    <t xml:space="preserve"> -единый сельхозналог</t>
  </si>
  <si>
    <t xml:space="preserve"> -единый налог на вмененный доход</t>
  </si>
  <si>
    <t>упрощенная система налогообложения</t>
  </si>
  <si>
    <t>доход от выдачи патента</t>
  </si>
  <si>
    <t xml:space="preserve">Налог на имущество </t>
  </si>
  <si>
    <t xml:space="preserve"> - налог на имущество физических лиц</t>
  </si>
  <si>
    <t>налог на игорный бизнес</t>
  </si>
  <si>
    <t xml:space="preserve"> -земельный налог</t>
  </si>
  <si>
    <t>Прочие налоги, пошлины и сборы</t>
  </si>
  <si>
    <t>госпошлина</t>
  </si>
  <si>
    <t xml:space="preserve"> -в т.ч за совершение нотар.действий</t>
  </si>
  <si>
    <t>по делам общей юрисдикции</t>
  </si>
  <si>
    <t>госпошлина за выдачу разрешения на рекламу</t>
  </si>
  <si>
    <t>Акцизы на нефтепродукты</t>
  </si>
  <si>
    <t>Платежи за пользов.природн.ресурсами</t>
  </si>
  <si>
    <t>Итого по налоговым доходам</t>
  </si>
  <si>
    <t>Плата за негативное воздействие на окружающую среду</t>
  </si>
  <si>
    <t>Доходы от имущества .наход.в гос.муницип.собственности</t>
  </si>
  <si>
    <t>арендная плата за земельные участки</t>
  </si>
  <si>
    <t>аренда имущества муницип.органов</t>
  </si>
  <si>
    <t>платежи от муниц.унитарных предприятий</t>
  </si>
  <si>
    <t>Доходы от оказания платных услуг и компенсации затрат государства</t>
  </si>
  <si>
    <t>Штрафные санкции</t>
  </si>
  <si>
    <t>Прочие неналог.доходы(продажа земли и имущества)</t>
  </si>
  <si>
    <t>Итого по неналоговым доходам</t>
  </si>
  <si>
    <t>Возврат остатков субсидий и субвенций прошлых лет</t>
  </si>
  <si>
    <t>ИТОГО СОБСТВЕН.ДОХОДОВ</t>
  </si>
  <si>
    <t>Безвозмездные перечисления</t>
  </si>
  <si>
    <t>Дотации</t>
  </si>
  <si>
    <t xml:space="preserve">Субвенции </t>
  </si>
  <si>
    <t xml:space="preserve">Субсидии </t>
  </si>
  <si>
    <t>Межбюджетные трансферты</t>
  </si>
  <si>
    <t>Безвозмездные поступления от негосударственных организаций</t>
  </si>
  <si>
    <t>Доходы от возврата остатков субв,субс. от СП и бюдж.учр</t>
  </si>
  <si>
    <t>ВСЕГО доходов</t>
  </si>
  <si>
    <t>Профицит(+), Дефицит(-)</t>
  </si>
  <si>
    <t>РАСХОДЫ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</si>
  <si>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</si>
  <si>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</si>
  <si>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</si>
  <si>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</si>
  <si>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ЖКХ</t>
  </si>
  <si>
    <t>Охрана окружающей среды</t>
  </si>
  <si>
    <t>Образование</t>
  </si>
  <si>
    <t xml:space="preserve">Культура </t>
  </si>
  <si>
    <t>Здравоохранение .</t>
  </si>
  <si>
    <t>Соц.политика</t>
  </si>
  <si>
    <t>Физкультура и спорт</t>
  </si>
  <si>
    <t>Дотация на выравнивание</t>
  </si>
  <si>
    <t>ИТОГО расходов</t>
  </si>
  <si>
    <t>Общие   итоги исполнения бюджета города Нурлат  Нурлатского</t>
  </si>
  <si>
    <t>Утвержден. план на 2020 год</t>
  </si>
  <si>
    <t>Поступило на 01.09.2020г.</t>
  </si>
  <si>
    <t>муниципального района  на 01 сентября 2020 года</t>
  </si>
</sst>
</file>

<file path=xl/styles.xml><?xml version="1.0" encoding="utf-8"?>
<styleSheet xmlns="http://schemas.openxmlformats.org/spreadsheetml/2006/main">
  <numFmts count="3">
    <numFmt numFmtId="164" formatCode="#,##0.00_ ;\-#,##0.00\ "/>
    <numFmt numFmtId="166" formatCode="#,##0.0"/>
    <numFmt numFmtId="167" formatCode="#,##0.0\ _₽"/>
  </numFmts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3" fontId="2" fillId="2" borderId="3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1" fillId="3" borderId="3" xfId="0" applyFont="1" applyFill="1" applyBorder="1" applyAlignment="1">
      <alignment wrapText="1"/>
    </xf>
    <xf numFmtId="3" fontId="2" fillId="3" borderId="3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3" fontId="2" fillId="0" borderId="3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3" fontId="2" fillId="2" borderId="1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0" fillId="3" borderId="0" xfId="0" applyFill="1" applyAlignment="1">
      <alignment wrapText="1"/>
    </xf>
    <xf numFmtId="0" fontId="3" fillId="3" borderId="0" xfId="0" applyFon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 wrapText="1"/>
    </xf>
    <xf numFmtId="167" fontId="1" fillId="0" borderId="9" xfId="0" applyNumberFormat="1" applyFont="1" applyFill="1" applyBorder="1" applyAlignment="1"/>
    <xf numFmtId="167" fontId="2" fillId="2" borderId="3" xfId="0" applyNumberFormat="1" applyFont="1" applyFill="1" applyBorder="1" applyAlignment="1">
      <alignment horizontal="right"/>
    </xf>
    <xf numFmtId="167" fontId="1" fillId="2" borderId="3" xfId="0" applyNumberFormat="1" applyFont="1" applyFill="1" applyBorder="1" applyAlignment="1">
      <alignment horizontal="right"/>
    </xf>
    <xf numFmtId="167" fontId="3" fillId="0" borderId="3" xfId="0" applyNumberFormat="1" applyFont="1" applyBorder="1"/>
    <xf numFmtId="167" fontId="1" fillId="2" borderId="10" xfId="0" applyNumberFormat="1" applyFont="1" applyFill="1" applyBorder="1" applyAlignment="1">
      <alignment horizontal="right"/>
    </xf>
    <xf numFmtId="167" fontId="3" fillId="2" borderId="3" xfId="0" applyNumberFormat="1" applyFont="1" applyFill="1" applyBorder="1" applyAlignment="1">
      <alignment horizontal="right"/>
    </xf>
    <xf numFmtId="167" fontId="4" fillId="2" borderId="15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7" fontId="1" fillId="3" borderId="3" xfId="0" applyNumberFormat="1" applyFont="1" applyFill="1" applyBorder="1" applyAlignment="1">
      <alignment horizontal="right"/>
    </xf>
    <xf numFmtId="167" fontId="4" fillId="2" borderId="3" xfId="0" applyNumberFormat="1" applyFont="1" applyFill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2" fillId="0" borderId="3" xfId="0" applyNumberFormat="1" applyFont="1" applyFill="1" applyBorder="1" applyAlignment="1"/>
    <xf numFmtId="167" fontId="1" fillId="0" borderId="3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 horizontal="right"/>
    </xf>
    <xf numFmtId="167" fontId="2" fillId="0" borderId="14" xfId="0" applyNumberFormat="1" applyFont="1" applyFill="1" applyBorder="1" applyAlignment="1">
      <alignment horizontal="right"/>
    </xf>
    <xf numFmtId="167" fontId="2" fillId="2" borderId="1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>
      <selection activeCell="B3" sqref="B3"/>
    </sheetView>
  </sheetViews>
  <sheetFormatPr defaultRowHeight="15"/>
  <cols>
    <col min="1" max="1" width="3.7109375" customWidth="1"/>
    <col min="2" max="2" width="67" customWidth="1"/>
    <col min="3" max="5" width="13.85546875" customWidth="1"/>
    <col min="6" max="6" width="14.7109375" customWidth="1"/>
  </cols>
  <sheetData>
    <row r="1" spans="1:7">
      <c r="B1" s="48" t="s">
        <v>58</v>
      </c>
      <c r="C1" s="48"/>
      <c r="D1" s="48"/>
      <c r="E1" s="48"/>
      <c r="F1" s="48"/>
      <c r="G1" s="48"/>
    </row>
    <row r="2" spans="1:7">
      <c r="B2" s="49" t="s">
        <v>61</v>
      </c>
      <c r="C2" s="49"/>
      <c r="D2" s="49"/>
      <c r="E2" s="49"/>
      <c r="F2" s="49"/>
      <c r="G2" s="49"/>
    </row>
    <row r="3" spans="1:7" ht="15.75" thickBot="1">
      <c r="A3" s="1"/>
      <c r="B3" s="45"/>
      <c r="C3" s="45"/>
      <c r="D3" s="2"/>
      <c r="E3" s="3"/>
      <c r="F3" s="3" t="s">
        <v>0</v>
      </c>
      <c r="G3" s="3"/>
    </row>
    <row r="4" spans="1:7" ht="15" customHeight="1">
      <c r="A4" s="50" t="s">
        <v>1</v>
      </c>
      <c r="B4" s="53" t="s">
        <v>2</v>
      </c>
      <c r="C4" s="53" t="s">
        <v>59</v>
      </c>
      <c r="D4" s="53" t="s">
        <v>3</v>
      </c>
      <c r="E4" s="58" t="s">
        <v>60</v>
      </c>
      <c r="F4" s="46" t="s">
        <v>4</v>
      </c>
    </row>
    <row r="5" spans="1:7">
      <c r="A5" s="51"/>
      <c r="B5" s="54"/>
      <c r="C5" s="56"/>
      <c r="D5" s="56"/>
      <c r="E5" s="59"/>
      <c r="F5" s="47"/>
    </row>
    <row r="6" spans="1:7" ht="15.75" thickBot="1">
      <c r="A6" s="52"/>
      <c r="B6" s="55"/>
      <c r="C6" s="57"/>
      <c r="D6" s="57"/>
      <c r="E6" s="60"/>
      <c r="F6" s="47"/>
    </row>
    <row r="7" spans="1:7">
      <c r="A7" s="4"/>
      <c r="B7" s="5" t="s">
        <v>5</v>
      </c>
      <c r="C7" s="61"/>
      <c r="D7" s="62"/>
      <c r="E7" s="62"/>
      <c r="F7" s="6"/>
    </row>
    <row r="8" spans="1:7">
      <c r="A8" s="7">
        <v>1</v>
      </c>
      <c r="B8" s="8" t="s">
        <v>6</v>
      </c>
      <c r="C8" s="63">
        <v>53170</v>
      </c>
      <c r="D8" s="63">
        <v>53170</v>
      </c>
      <c r="E8" s="63">
        <v>33178</v>
      </c>
      <c r="F8" s="9">
        <f>E8/D8*100</f>
        <v>62.399849539213847</v>
      </c>
    </row>
    <row r="9" spans="1:7">
      <c r="A9" s="7">
        <v>2</v>
      </c>
      <c r="B9" s="8" t="s">
        <v>7</v>
      </c>
      <c r="C9" s="63">
        <f>C10+C11+C12+C13</f>
        <v>123</v>
      </c>
      <c r="D9" s="63">
        <f>D10+D11+D12+D13</f>
        <v>123</v>
      </c>
      <c r="E9" s="63">
        <v>168</v>
      </c>
      <c r="F9" s="9">
        <f>E9/D9*100</f>
        <v>136.58536585365854</v>
      </c>
    </row>
    <row r="10" spans="1:7">
      <c r="A10" s="10"/>
      <c r="B10" s="11" t="s">
        <v>8</v>
      </c>
      <c r="C10" s="64">
        <v>123</v>
      </c>
      <c r="D10" s="64">
        <v>123</v>
      </c>
      <c r="E10" s="64">
        <v>168</v>
      </c>
      <c r="F10" s="9">
        <f>E10/D10*100</f>
        <v>136.58536585365854</v>
      </c>
    </row>
    <row r="11" spans="1:7">
      <c r="A11" s="10"/>
      <c r="B11" s="11" t="s">
        <v>9</v>
      </c>
      <c r="C11" s="64"/>
      <c r="D11" s="64"/>
      <c r="E11" s="64"/>
      <c r="F11" s="9"/>
    </row>
    <row r="12" spans="1:7">
      <c r="A12" s="10"/>
      <c r="B12" s="11" t="s">
        <v>10</v>
      </c>
      <c r="C12" s="64"/>
      <c r="D12" s="64"/>
      <c r="E12" s="64"/>
      <c r="F12" s="9"/>
    </row>
    <row r="13" spans="1:7">
      <c r="A13" s="10"/>
      <c r="B13" s="11" t="s">
        <v>11</v>
      </c>
      <c r="C13" s="64"/>
      <c r="D13" s="64"/>
      <c r="E13" s="64"/>
      <c r="F13" s="9"/>
    </row>
    <row r="14" spans="1:7">
      <c r="A14" s="7">
        <v>3</v>
      </c>
      <c r="B14" s="8" t="s">
        <v>12</v>
      </c>
      <c r="C14" s="63">
        <f>C15+C16+C17</f>
        <v>53255</v>
      </c>
      <c r="D14" s="63">
        <f>D15+D16+D17</f>
        <v>53255</v>
      </c>
      <c r="E14" s="63">
        <f>E15+E16+E17</f>
        <v>18924.900000000001</v>
      </c>
      <c r="F14" s="9">
        <f>E14/D14*100</f>
        <v>35.536381560416864</v>
      </c>
    </row>
    <row r="15" spans="1:7">
      <c r="A15" s="12"/>
      <c r="B15" s="11" t="s">
        <v>13</v>
      </c>
      <c r="C15" s="64">
        <v>12638</v>
      </c>
      <c r="D15" s="64">
        <v>12638</v>
      </c>
      <c r="E15" s="64">
        <v>618.70000000000005</v>
      </c>
      <c r="F15" s="9">
        <f>E15/D15*100</f>
        <v>4.8955530938439633</v>
      </c>
    </row>
    <row r="16" spans="1:7">
      <c r="A16" s="12"/>
      <c r="B16" s="11" t="s">
        <v>14</v>
      </c>
      <c r="C16" s="64">
        <v>84</v>
      </c>
      <c r="D16" s="64">
        <v>84</v>
      </c>
      <c r="E16" s="64">
        <v>56</v>
      </c>
      <c r="F16" s="9">
        <f>E16/D16*100</f>
        <v>66.666666666666657</v>
      </c>
    </row>
    <row r="17" spans="1:6">
      <c r="A17" s="12"/>
      <c r="B17" s="11" t="s">
        <v>15</v>
      </c>
      <c r="C17" s="64">
        <v>40533</v>
      </c>
      <c r="D17" s="64">
        <v>40533</v>
      </c>
      <c r="E17" s="64">
        <v>18250.2</v>
      </c>
      <c r="F17" s="9">
        <f>E17/D17*100</f>
        <v>45.025534749463404</v>
      </c>
    </row>
    <row r="18" spans="1:6">
      <c r="A18" s="13">
        <v>4</v>
      </c>
      <c r="B18" s="8" t="s">
        <v>16</v>
      </c>
      <c r="C18" s="65">
        <f>C19</f>
        <v>0</v>
      </c>
      <c r="D18" s="65">
        <f>D19</f>
        <v>0</v>
      </c>
      <c r="E18" s="65">
        <f>E19</f>
        <v>0</v>
      </c>
      <c r="F18" s="9"/>
    </row>
    <row r="19" spans="1:6">
      <c r="A19" s="14"/>
      <c r="B19" s="15" t="s">
        <v>17</v>
      </c>
      <c r="C19" s="66">
        <f>C20+C21+C22</f>
        <v>0</v>
      </c>
      <c r="D19" s="66">
        <f>D20+D21+D22</f>
        <v>0</v>
      </c>
      <c r="E19" s="66"/>
      <c r="F19" s="9"/>
    </row>
    <row r="20" spans="1:6">
      <c r="A20" s="16"/>
      <c r="B20" s="17" t="s">
        <v>18</v>
      </c>
      <c r="C20" s="64"/>
      <c r="D20" s="64"/>
      <c r="E20" s="64"/>
      <c r="F20" s="9"/>
    </row>
    <row r="21" spans="1:6">
      <c r="A21" s="16"/>
      <c r="B21" s="18" t="s">
        <v>19</v>
      </c>
      <c r="C21" s="64"/>
      <c r="D21" s="64"/>
      <c r="E21" s="64"/>
      <c r="F21" s="9"/>
    </row>
    <row r="22" spans="1:6">
      <c r="A22" s="16"/>
      <c r="B22" s="18" t="s">
        <v>20</v>
      </c>
      <c r="C22" s="64"/>
      <c r="D22" s="64"/>
      <c r="E22" s="64"/>
      <c r="F22" s="9"/>
    </row>
    <row r="23" spans="1:6">
      <c r="A23" s="7">
        <v>5</v>
      </c>
      <c r="B23" s="8" t="s">
        <v>21</v>
      </c>
      <c r="C23" s="63"/>
      <c r="D23" s="63"/>
      <c r="E23" s="63"/>
      <c r="F23" s="9"/>
    </row>
    <row r="24" spans="1:6">
      <c r="A24" s="19">
        <v>6</v>
      </c>
      <c r="B24" s="8" t="s">
        <v>22</v>
      </c>
      <c r="C24" s="67"/>
      <c r="D24" s="67"/>
      <c r="E24" s="67"/>
      <c r="F24" s="9"/>
    </row>
    <row r="25" spans="1:6">
      <c r="A25" s="20"/>
      <c r="B25" s="21" t="s">
        <v>23</v>
      </c>
      <c r="C25" s="68">
        <f>C8+C9+C14+C18+C23+C24</f>
        <v>106548</v>
      </c>
      <c r="D25" s="68">
        <f>D8+D9+D14+D18+D23+D24</f>
        <v>106548</v>
      </c>
      <c r="E25" s="68">
        <f>E8+E9+E14+E18+E23+E24</f>
        <v>52270.9</v>
      </c>
      <c r="F25" s="9">
        <f>E25/D25*100</f>
        <v>49.058546382850921</v>
      </c>
    </row>
    <row r="26" spans="1:6">
      <c r="A26" s="13"/>
      <c r="B26" s="8" t="s">
        <v>24</v>
      </c>
      <c r="C26" s="63"/>
      <c r="D26" s="63"/>
      <c r="E26" s="63"/>
      <c r="F26" s="9"/>
    </row>
    <row r="27" spans="1:6">
      <c r="A27" s="22">
        <v>7</v>
      </c>
      <c r="B27" s="23" t="s">
        <v>25</v>
      </c>
      <c r="C27" s="69">
        <f>C28+C29+C30</f>
        <v>2500</v>
      </c>
      <c r="D27" s="69">
        <f>D28+D29+D30</f>
        <v>2500</v>
      </c>
      <c r="E27" s="69">
        <f>E28+E29+E30</f>
        <v>1691.4</v>
      </c>
      <c r="F27" s="9">
        <f>E27/D27*100</f>
        <v>67.656000000000006</v>
      </c>
    </row>
    <row r="28" spans="1:6">
      <c r="A28" s="24"/>
      <c r="B28" s="15" t="s">
        <v>26</v>
      </c>
      <c r="C28" s="66">
        <v>2500</v>
      </c>
      <c r="D28" s="66">
        <v>2500</v>
      </c>
      <c r="E28" s="66">
        <v>1691.4</v>
      </c>
      <c r="F28" s="9">
        <f>E28/D28*100</f>
        <v>67.656000000000006</v>
      </c>
    </row>
    <row r="29" spans="1:6">
      <c r="A29" s="16"/>
      <c r="B29" s="25" t="s">
        <v>27</v>
      </c>
      <c r="C29" s="70"/>
      <c r="D29" s="70"/>
      <c r="E29" s="70"/>
      <c r="F29" s="26" t="e">
        <f>E29/D29*100</f>
        <v>#DIV/0!</v>
      </c>
    </row>
    <row r="30" spans="1:6">
      <c r="A30" s="16"/>
      <c r="B30" s="18" t="s">
        <v>28</v>
      </c>
      <c r="C30" s="70"/>
      <c r="D30" s="70"/>
      <c r="E30" s="70"/>
      <c r="F30" s="26"/>
    </row>
    <row r="31" spans="1:6" ht="29.25">
      <c r="A31" s="7">
        <v>8</v>
      </c>
      <c r="B31" s="8" t="s">
        <v>29</v>
      </c>
      <c r="C31" s="63"/>
      <c r="D31" s="63"/>
      <c r="E31" s="63"/>
      <c r="F31" s="26"/>
    </row>
    <row r="32" spans="1:6">
      <c r="A32" s="7">
        <v>9</v>
      </c>
      <c r="B32" s="8" t="s">
        <v>30</v>
      </c>
      <c r="C32" s="63"/>
      <c r="D32" s="63"/>
      <c r="E32" s="63">
        <v>38.5</v>
      </c>
      <c r="F32" s="9" t="e">
        <f t="shared" ref="F32:F37" si="0">E32/D32*100</f>
        <v>#DIV/0!</v>
      </c>
    </row>
    <row r="33" spans="1:6">
      <c r="A33" s="7">
        <v>10</v>
      </c>
      <c r="B33" s="8" t="s">
        <v>31</v>
      </c>
      <c r="C33" s="63">
        <v>700</v>
      </c>
      <c r="D33" s="63">
        <v>700</v>
      </c>
      <c r="E33" s="63">
        <v>241.2</v>
      </c>
      <c r="F33" s="9">
        <f t="shared" si="0"/>
        <v>34.457142857142856</v>
      </c>
    </row>
    <row r="34" spans="1:6">
      <c r="A34" s="27"/>
      <c r="B34" s="28" t="s">
        <v>32</v>
      </c>
      <c r="C34" s="71">
        <f>C26+C27+C31+C32+C33</f>
        <v>3200</v>
      </c>
      <c r="D34" s="71">
        <f>D26+D27+D31+D32+D33</f>
        <v>3200</v>
      </c>
      <c r="E34" s="71">
        <f>E26+E27+E31+E32+E33</f>
        <v>1971.1000000000001</v>
      </c>
      <c r="F34" s="9">
        <f t="shared" si="0"/>
        <v>61.596875000000004</v>
      </c>
    </row>
    <row r="35" spans="1:6">
      <c r="A35" s="27"/>
      <c r="B35" s="28" t="s">
        <v>33</v>
      </c>
      <c r="C35" s="71"/>
      <c r="D35" s="71"/>
      <c r="E35" s="71"/>
      <c r="F35" s="9" t="e">
        <f t="shared" si="0"/>
        <v>#DIV/0!</v>
      </c>
    </row>
    <row r="36" spans="1:6">
      <c r="A36" s="10"/>
      <c r="B36" s="29" t="s">
        <v>34</v>
      </c>
      <c r="C36" s="72">
        <f>C25+C34+C35</f>
        <v>109748</v>
      </c>
      <c r="D36" s="72">
        <f>D25+D34+D35</f>
        <v>109748</v>
      </c>
      <c r="E36" s="72">
        <f>E25+E34+E35</f>
        <v>54242</v>
      </c>
      <c r="F36" s="30">
        <f t="shared" si="0"/>
        <v>49.424135291759299</v>
      </c>
    </row>
    <row r="37" spans="1:6">
      <c r="A37" s="10"/>
      <c r="B37" s="29" t="s">
        <v>35</v>
      </c>
      <c r="C37" s="73">
        <f>C39+C40+C41+C42+C43+C44+C38</f>
        <v>1734</v>
      </c>
      <c r="D37" s="73">
        <v>5215</v>
      </c>
      <c r="E37" s="73">
        <v>3691</v>
      </c>
      <c r="F37" s="30">
        <f t="shared" si="0"/>
        <v>70.776605944391179</v>
      </c>
    </row>
    <row r="38" spans="1:6">
      <c r="A38" s="10"/>
      <c r="B38" s="11" t="s">
        <v>36</v>
      </c>
      <c r="C38" s="74">
        <v>1734</v>
      </c>
      <c r="D38" s="74">
        <v>1734</v>
      </c>
      <c r="E38" s="64">
        <v>1350</v>
      </c>
      <c r="F38" s="9"/>
    </row>
    <row r="39" spans="1:6">
      <c r="A39" s="10"/>
      <c r="B39" s="11" t="s">
        <v>37</v>
      </c>
      <c r="C39" s="74"/>
      <c r="D39" s="74"/>
      <c r="E39" s="64"/>
      <c r="F39" s="9" t="e">
        <f>E39/D39*100</f>
        <v>#DIV/0!</v>
      </c>
    </row>
    <row r="40" spans="1:6">
      <c r="A40" s="10"/>
      <c r="B40" s="11" t="s">
        <v>38</v>
      </c>
      <c r="C40" s="74"/>
      <c r="D40" s="74"/>
      <c r="E40" s="64"/>
      <c r="F40" s="9" t="e">
        <f>E40/D40*100</f>
        <v>#DIV/0!</v>
      </c>
    </row>
    <row r="41" spans="1:6">
      <c r="A41" s="10"/>
      <c r="B41" s="11" t="s">
        <v>39</v>
      </c>
      <c r="C41" s="74"/>
      <c r="D41" s="74">
        <v>3481</v>
      </c>
      <c r="E41" s="64">
        <v>2341</v>
      </c>
      <c r="F41" s="9">
        <f>E41/D41*100</f>
        <v>67.250790002872733</v>
      </c>
    </row>
    <row r="42" spans="1:6">
      <c r="A42" s="10"/>
      <c r="B42" s="11" t="s">
        <v>33</v>
      </c>
      <c r="C42" s="74"/>
      <c r="D42" s="74"/>
      <c r="E42" s="64"/>
      <c r="F42" s="9"/>
    </row>
    <row r="43" spans="1:6">
      <c r="A43" s="10"/>
      <c r="B43" s="11" t="s">
        <v>40</v>
      </c>
      <c r="C43" s="74"/>
      <c r="D43" s="74"/>
      <c r="E43" s="64"/>
      <c r="F43" s="9"/>
    </row>
    <row r="44" spans="1:6">
      <c r="A44" s="10"/>
      <c r="B44" s="11" t="s">
        <v>41</v>
      </c>
      <c r="C44" s="74"/>
      <c r="D44" s="74"/>
      <c r="E44" s="64"/>
      <c r="F44" s="9"/>
    </row>
    <row r="45" spans="1:6">
      <c r="A45" s="10"/>
      <c r="B45" s="29" t="s">
        <v>42</v>
      </c>
      <c r="C45" s="72">
        <f>C36+C37+C42+C43</f>
        <v>111482</v>
      </c>
      <c r="D45" s="72">
        <f>D36+D37</f>
        <v>114963</v>
      </c>
      <c r="E45" s="72">
        <f>E36+E37</f>
        <v>57933</v>
      </c>
      <c r="F45" s="31">
        <f>E45/D45*100</f>
        <v>50.392735053886909</v>
      </c>
    </row>
    <row r="46" spans="1:6">
      <c r="A46" s="10"/>
      <c r="B46" s="29" t="s">
        <v>43</v>
      </c>
      <c r="C46" s="63">
        <f>C61</f>
        <v>0</v>
      </c>
      <c r="D46" s="63">
        <f>D45-D60</f>
        <v>-12737.199999999983</v>
      </c>
      <c r="E46" s="63">
        <f>E45-E60</f>
        <v>14555.300000000003</v>
      </c>
      <c r="F46" s="9"/>
    </row>
    <row r="47" spans="1:6">
      <c r="A47" s="10"/>
      <c r="B47" s="32" t="s">
        <v>44</v>
      </c>
      <c r="C47" s="63"/>
      <c r="D47" s="63"/>
      <c r="E47" s="63"/>
      <c r="F47" s="9"/>
    </row>
    <row r="48" spans="1:6">
      <c r="A48" s="12">
        <v>1</v>
      </c>
      <c r="B48" s="11" t="s">
        <v>45</v>
      </c>
      <c r="C48" s="64">
        <v>4392</v>
      </c>
      <c r="D48" s="64">
        <v>8545.4</v>
      </c>
      <c r="E48" s="64">
        <v>4485.3</v>
      </c>
      <c r="F48" s="9">
        <f t="shared" ref="F48:F58" si="1">E48/D48*100</f>
        <v>52.487888220563114</v>
      </c>
    </row>
    <row r="49" spans="1:6">
      <c r="A49" s="12">
        <v>2</v>
      </c>
      <c r="B49" s="11" t="s">
        <v>46</v>
      </c>
      <c r="C49" s="64"/>
      <c r="D49" s="64"/>
      <c r="E49" s="64"/>
      <c r="F49" s="9" t="e">
        <f t="shared" si="1"/>
        <v>#DIV/0!</v>
      </c>
    </row>
    <row r="50" spans="1:6">
      <c r="A50" s="12">
        <v>3</v>
      </c>
      <c r="B50" s="11" t="s">
        <v>47</v>
      </c>
      <c r="C50" s="74"/>
      <c r="D50" s="74"/>
      <c r="E50" s="74"/>
      <c r="F50" s="9" t="e">
        <f t="shared" si="1"/>
        <v>#DIV/0!</v>
      </c>
    </row>
    <row r="51" spans="1:6">
      <c r="A51" s="12">
        <v>4</v>
      </c>
      <c r="B51" s="11" t="s">
        <v>48</v>
      </c>
      <c r="C51" s="74"/>
      <c r="D51" s="74">
        <v>30041.7</v>
      </c>
      <c r="E51" s="74">
        <v>8317.4</v>
      </c>
      <c r="F51" s="9">
        <f t="shared" si="1"/>
        <v>27.686182872473925</v>
      </c>
    </row>
    <row r="52" spans="1:6">
      <c r="A52" s="12">
        <v>5</v>
      </c>
      <c r="B52" s="11" t="s">
        <v>49</v>
      </c>
      <c r="C52" s="74">
        <v>65846</v>
      </c>
      <c r="D52" s="74">
        <v>47813.7</v>
      </c>
      <c r="E52" s="74">
        <v>16919.599999999999</v>
      </c>
      <c r="F52" s="9">
        <f t="shared" si="1"/>
        <v>35.3865105607807</v>
      </c>
    </row>
    <row r="53" spans="1:6">
      <c r="A53" s="12">
        <v>6</v>
      </c>
      <c r="B53" s="11" t="s">
        <v>50</v>
      </c>
      <c r="C53" s="74"/>
      <c r="D53" s="74"/>
      <c r="E53" s="74"/>
      <c r="F53" s="9" t="e">
        <f t="shared" si="1"/>
        <v>#DIV/0!</v>
      </c>
    </row>
    <row r="54" spans="1:6">
      <c r="A54" s="12">
        <v>7</v>
      </c>
      <c r="B54" s="11" t="s">
        <v>51</v>
      </c>
      <c r="C54" s="74"/>
      <c r="D54" s="74"/>
      <c r="E54" s="74"/>
      <c r="F54" s="9" t="e">
        <f t="shared" si="1"/>
        <v>#DIV/0!</v>
      </c>
    </row>
    <row r="55" spans="1:6">
      <c r="A55" s="12">
        <v>8</v>
      </c>
      <c r="B55" s="11" t="s">
        <v>52</v>
      </c>
      <c r="C55" s="74">
        <v>41244</v>
      </c>
      <c r="D55" s="74">
        <v>41299.4</v>
      </c>
      <c r="E55" s="74">
        <v>13655.4</v>
      </c>
      <c r="F55" s="9">
        <f t="shared" si="1"/>
        <v>33.064402872680958</v>
      </c>
    </row>
    <row r="56" spans="1:6">
      <c r="A56" s="12">
        <v>9</v>
      </c>
      <c r="B56" s="11" t="s">
        <v>53</v>
      </c>
      <c r="C56" s="74"/>
      <c r="D56" s="74"/>
      <c r="E56" s="74"/>
      <c r="F56" s="9" t="e">
        <f t="shared" si="1"/>
        <v>#DIV/0!</v>
      </c>
    </row>
    <row r="57" spans="1:6">
      <c r="A57" s="12">
        <v>10</v>
      </c>
      <c r="B57" s="11" t="s">
        <v>54</v>
      </c>
      <c r="C57" s="74"/>
      <c r="D57" s="74"/>
      <c r="E57" s="74"/>
      <c r="F57" s="9" t="e">
        <f t="shared" si="1"/>
        <v>#DIV/0!</v>
      </c>
    </row>
    <row r="58" spans="1:6">
      <c r="A58" s="12">
        <v>11</v>
      </c>
      <c r="B58" s="33" t="s">
        <v>55</v>
      </c>
      <c r="C58" s="74"/>
      <c r="D58" s="74"/>
      <c r="E58" s="74"/>
      <c r="F58" s="9" t="e">
        <f t="shared" si="1"/>
        <v>#DIV/0!</v>
      </c>
    </row>
    <row r="59" spans="1:6">
      <c r="A59" s="34">
        <v>12</v>
      </c>
      <c r="B59" s="33" t="s">
        <v>56</v>
      </c>
      <c r="C59" s="75"/>
      <c r="D59" s="75"/>
      <c r="E59" s="75"/>
      <c r="F59" s="9"/>
    </row>
    <row r="60" spans="1:6" ht="15.75" thickBot="1">
      <c r="A60" s="34"/>
      <c r="B60" s="35" t="s">
        <v>57</v>
      </c>
      <c r="C60" s="76">
        <f>C48+C50+C51+C52+C54+C55+C56+C57+C58+C49+C53+C59</f>
        <v>111482</v>
      </c>
      <c r="D60" s="76">
        <f>D48+D50+D51+D52+D54+D55+D56+D57+D58+D49+D53+D59</f>
        <v>127700.19999999998</v>
      </c>
      <c r="E60" s="76">
        <f>E48+E50+E51+E52+E54+E55+E56+E57+E58+E49+E53+E59</f>
        <v>43377.7</v>
      </c>
      <c r="F60" s="31">
        <f>E60/D60*100</f>
        <v>33.968388459845798</v>
      </c>
    </row>
    <row r="61" spans="1:6" ht="15.75" thickBot="1">
      <c r="A61" s="36"/>
      <c r="B61" s="37" t="s">
        <v>43</v>
      </c>
      <c r="C61" s="77">
        <f>C45-C60</f>
        <v>0</v>
      </c>
      <c r="D61" s="77">
        <f>D45-D60</f>
        <v>-12737.199999999983</v>
      </c>
      <c r="E61" s="77">
        <f>E45-E60</f>
        <v>14555.300000000003</v>
      </c>
      <c r="F61" s="38"/>
    </row>
    <row r="62" spans="1:6">
      <c r="A62" s="39"/>
      <c r="B62" s="40"/>
      <c r="C62" s="40"/>
      <c r="D62" s="41"/>
      <c r="E62" s="41"/>
      <c r="F62" s="41"/>
    </row>
    <row r="63" spans="1:6">
      <c r="A63" s="42"/>
      <c r="B63" s="43"/>
      <c r="C63" s="44"/>
      <c r="D63" s="44"/>
      <c r="E63" s="44"/>
      <c r="F63" s="44"/>
    </row>
    <row r="64" spans="1:6">
      <c r="A64" s="42"/>
      <c r="B64" s="44"/>
      <c r="C64" s="44"/>
      <c r="D64" s="44"/>
      <c r="E64" s="44"/>
      <c r="F64" s="44"/>
    </row>
    <row r="65" spans="1:6">
      <c r="A65" s="42"/>
      <c r="B65" s="44"/>
      <c r="C65" s="44"/>
      <c r="D65" s="44"/>
      <c r="E65" s="44"/>
      <c r="F65" s="44"/>
    </row>
  </sheetData>
  <mergeCells count="8">
    <mergeCell ref="B1:G1"/>
    <mergeCell ref="B2:G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nurl-11-fo</dc:creator>
  <cp:lastModifiedBy>nurl-11-fo</cp:lastModifiedBy>
  <dcterms:created xsi:type="dcterms:W3CDTF">2020-08-10T11:04:46Z</dcterms:created>
  <dcterms:modified xsi:type="dcterms:W3CDTF">2020-09-10T11:29:13Z</dcterms:modified>
</cp:coreProperties>
</file>